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UARTO TRIMESTRE 2018\CUARTO TRIMESTRE DIF\F.5\"/>
    </mc:Choice>
  </mc:AlternateContent>
  <bookViews>
    <workbookView xWindow="0" yWindow="465" windowWidth="27315" windowHeight="13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N21" i="1"/>
  <c r="N10" i="1"/>
  <c r="N9" i="1"/>
  <c r="N8" i="1"/>
  <c r="N20" i="1"/>
  <c r="N16" i="1"/>
  <c r="N17" i="1"/>
  <c r="N13" i="1"/>
  <c r="N12" i="1"/>
  <c r="N15" i="1"/>
</calcChain>
</file>

<file path=xl/sharedStrings.xml><?xml version="1.0" encoding="utf-8"?>
<sst xmlns="http://schemas.openxmlformats.org/spreadsheetml/2006/main" count="220" uniqueCount="118">
  <si>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</si>
  <si>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</si>
  <si>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</si>
  <si>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</si>
  <si>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</si>
  <si>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</si>
  <si>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</si>
  <si>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</si>
  <si>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</si>
  <si>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</si>
  <si>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</si>
  <si>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</si>
  <si>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</si>
  <si>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</si>
  <si>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</si>
  <si>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</si>
  <si>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</si>
  <si>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</si>
  <si>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</si>
  <si>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</si>
  <si>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</si>
  <si>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</si>
  <si>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</si>
  <si>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</si>
  <si>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</si>
  <si>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</si>
  <si>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</si>
  <si>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</si>
  <si>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</si>
  <si>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</si>
  <si>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</si>
  <si>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</si>
  <si>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</si>
  <si>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</si>
  <si>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</si>
  <si>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</si>
  <si>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</si>
  <si>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</si>
  <si>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</si>
  <si>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</si>
  <si>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</si>
  <si>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</si>
  <si>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</si>
  <si>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</si>
  <si>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</si>
  <si>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</si>
  <si>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</si>
  <si>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</si>
  <si>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</si>
  <si>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</si>
  <si>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</si>
  <si>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</si>
  <si>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</si>
  <si>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</si>
  <si>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</si>
  <si>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</si>
  <si>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Procurar acciones que promuevan el desarrollo integral de la familia y de grupos en situación de vulnerabilidad, a través programas y servicios asistenciales.</t>
  </si>
  <si>
    <t xml:space="preserve"> Raciones de desayunos escolares servidas  </t>
  </si>
  <si>
    <t>Eficacia</t>
  </si>
  <si>
    <t>Mide el total de raciones alimenticias servidas a las niñas y niños inscritos al programa de Desayunos Escolares</t>
  </si>
  <si>
    <t>Raciones</t>
  </si>
  <si>
    <t>Cajas de leche entregadas</t>
  </si>
  <si>
    <t>Mide el total de cajas de leche entregadas 
a través del programa de Desayunos Fríos</t>
  </si>
  <si>
    <t>Total de cajas de leche entregadas x 100 ÷ total de cajas de leche programadas</t>
  </si>
  <si>
    <t>Cajas</t>
  </si>
  <si>
    <t>Cobertura de atención de los programas 
de salud y prevención de enfermedades</t>
  </si>
  <si>
    <t>Mide el total de personas beneficiadas a través de los programas de salud y prevención de enfermedades</t>
  </si>
  <si>
    <t>Total de personas beneficiadas x 100  ÷ total de personas a beneficiar programadas</t>
  </si>
  <si>
    <t>Personas</t>
  </si>
  <si>
    <t>Jornadas de salud realizadas</t>
  </si>
  <si>
    <t>Mide el total de personas beneficiadas a través de las jornadas de salud, realizadas en las distintas colonias</t>
  </si>
  <si>
    <t>Apoyos sociales otorgados</t>
  </si>
  <si>
    <t>Mide el total de apoyos sociales otorgados</t>
  </si>
  <si>
    <t xml:space="preserve">Total de apoyos entregados x 100 ÷  total de apoyos a entregar programados </t>
  </si>
  <si>
    <t>Apoyos</t>
  </si>
  <si>
    <t>Cobertura de atención de los programas de 
prevención de riesgos en la comunidad estudiantil</t>
  </si>
  <si>
    <t>Midel el total de estudiantes beneficiados a través
de las acciones preventivas de riesgos</t>
  </si>
  <si>
    <t>Total de estudiantes beneficiados x 100  ÷ total de estudiantes a beneficiar programados</t>
  </si>
  <si>
    <t>Estudiantes</t>
  </si>
  <si>
    <t>Cobertura de atención de las actividades orientadas al fomento de relaciones intrafamiliares</t>
  </si>
  <si>
    <t>Mide el total de personas beneficiadas a través de los actividades destinadas al fomento de relaciones intrafamiliares</t>
  </si>
  <si>
    <t>Cobertura de atención de PANNAR (Programa para la Atención de Niñas, Niños y Adolescentes en Riesgo)</t>
  </si>
  <si>
    <t>Mide el total inscritos a PANNAR (Programa para la Atención de Niñas, Niños y Adolescentes en Riesgo)</t>
  </si>
  <si>
    <t>Total de inscritos x 100 ÷ total de personas a beneficiar programadas</t>
  </si>
  <si>
    <t>Cobertura de atención del Centro Vive Diferente</t>
  </si>
  <si>
    <t>Mide el total de servicios de acompañamiento psicológico (individual, de pareja, familiar y grupal) brindandos en el Centro Vive Diferente</t>
  </si>
  <si>
    <t>Total de servicios brindados x 100 ÷ total de servicios programados</t>
  </si>
  <si>
    <t>Servicios</t>
  </si>
  <si>
    <t>Cobertura de atención de los CENDIS (Centros Educativos)</t>
  </si>
  <si>
    <t>Mide el total de niñas y niños ingresados en los 
Centro Educativos (CENDIS I, II y III)</t>
  </si>
  <si>
    <t>Total de ingresos x 100 ÷ total de capacidad de los centros educativos</t>
  </si>
  <si>
    <t>Cobertura de atención de los Talleres</t>
  </si>
  <si>
    <t>Mide el total de personas beneficiadas por los talleres (corte y confección, repostería y cultura de belleza)</t>
  </si>
  <si>
    <t>Total de personas beneficiadas x 100 ÷ total de capacidad de los talleres</t>
  </si>
  <si>
    <t>Cobertura de atención de la 
Estancia de Día del Adulto Mayor</t>
  </si>
  <si>
    <t>Mide el total de personas beneficiadas a través de las actividades y programas de la Estancia de Día del Adulto Mayor</t>
  </si>
  <si>
    <t xml:space="preserve">Cobertura de atención de los programas de sensibilización e inclusión de personas con discapacidad </t>
  </si>
  <si>
    <t xml:space="preserve">Mide el total de beneficiados a través de los programas de sensibilización e inclusión de personas con discapacidad  </t>
  </si>
  <si>
    <t>Total de beneficiados x 100 ÷ total de beneficiados programados</t>
  </si>
  <si>
    <t>Servicios jurídicos brindados</t>
  </si>
  <si>
    <t>Mide el total de servicios jurídicos brindados (asesorías, conciliaciones, convenios y constancias) en la Procuraduría de Protección a las Niñas, Niños, Adolescentes y la Familia del Municipio de Cozumel</t>
  </si>
  <si>
    <t xml:space="preserve">Total de servicios jurídicos brindados x 100 ÷ total de servicios jurídicos programados  </t>
  </si>
  <si>
    <t>Cobertura de atención de Casa Filtro</t>
  </si>
  <si>
    <t>Mide el total de niñas, niños o y adolescentes ingresados a Casa Filtro</t>
  </si>
  <si>
    <t>Total de ingresos x 100 ÷ total de capacidad de Casa Filtro</t>
  </si>
  <si>
    <t xml:space="preserve">Padrón único de beneficiarios
Reporte estadístico SEDIF
</t>
  </si>
  <si>
    <t>Coordinación de Asistencia Alimentaria y Nutrición</t>
  </si>
  <si>
    <t>Coordinación de Asistencia Médica</t>
  </si>
  <si>
    <t>Coordinación de Asistencia Social</t>
  </si>
  <si>
    <t>Coordinación de Atención a la Familia</t>
  </si>
  <si>
    <t>Coordinación de Atención a Población Vulnerable</t>
  </si>
  <si>
    <t>Coordinación de Centro Vive Diferente</t>
  </si>
  <si>
    <t>Coordinación de Centros Educativos y Talleres</t>
  </si>
  <si>
    <t>Coordinación de Estancia de Día del Adulto Mayor</t>
  </si>
  <si>
    <t>Coordinación de Inclusión a Personas con Discapacidad</t>
  </si>
  <si>
    <t>Procuraduría de Protección a las Niñas, Niños, 
Adolescentes y la Familia del Municipio de Cozumel</t>
  </si>
  <si>
    <t>Total de raciones servidas x 100 ÷ total de raciones programadas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</si>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</sst>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3" fontId="0" fillId="0" borderId="0" xfId="0" applyNumberFormat="1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</xf>
    <xf numFmtId="0" fontId="0" fillId="5" borderId="0" xfId="0" applyFont="1" applyFill="1" applyAlignment="1">
      <alignment horizontal="center" vertical="center"/>
    </xf>
    <xf numFmtId="9" fontId="0" fillId="5" borderId="0" xfId="0" applyNumberFormat="1" applyFont="1" applyFill="1" applyAlignment="1">
      <alignment horizontal="center" vertical="center"/>
    </xf>
    <xf numFmtId="9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ulmr\Desktop\C:\Users\myro\Downloads\Formatos%20PNT\Art.91\F5\2017\Formato%20Art.%2091%20Fraccion%20V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H7" workbookViewId="0">
      <selection activeCell="N8" sqref="N8"/>
    </sheetView>
  </sheetViews>
  <sheetFormatPr baseColWidth="10" defaultColWidth="9.140625" defaultRowHeight="15" x14ac:dyDescent="0.25"/>
  <cols>
    <col min="1" max="1" width="11.140625" style="1" customWidth="1"/>
    <col min="2" max="2" width="20" style="1" customWidth="1"/>
    <col min="3" max="3" width="21.42578125" style="1" customWidth="1"/>
    <col min="4" max="4" width="67" style="1" customWidth="1"/>
    <col min="5" max="5" width="50.85546875" style="1" customWidth="1"/>
    <col min="6" max="6" width="20" style="1" bestFit="1" customWidth="1"/>
    <col min="7" max="7" width="59.7109375" style="1" customWidth="1"/>
    <col min="8" max="8" width="39.140625" style="1" customWidth="1"/>
    <col min="9" max="9" width="16.28515625" style="1" bestFit="1" customWidth="1"/>
    <col min="10" max="10" width="20.85546875" style="1" bestFit="1" customWidth="1"/>
    <col min="11" max="11" width="12" style="1" customWidth="1"/>
    <col min="12" max="12" width="18.7109375" style="1" customWidth="1"/>
    <col min="13" max="13" width="15.42578125" style="1" customWidth="1"/>
    <col min="14" max="14" width="40.28515625" style="1" bestFit="1" customWidth="1"/>
    <col min="15" max="15" width="27.42578125" style="1" bestFit="1" customWidth="1"/>
    <col min="16" max="16" width="25.42578125" style="3" customWidth="1"/>
    <col min="17" max="17" width="48.28515625" style="1" customWidth="1"/>
    <col min="18" max="18" width="11" style="1" customWidth="1"/>
    <col min="19" max="19" width="12.42578125" style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s="2" customFormat="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2" customFormat="1" x14ac:dyDescent="0.25">
      <c r="A3" s="23" t="s">
        <v>4</v>
      </c>
      <c r="B3" s="22"/>
      <c r="C3" s="22"/>
      <c r="D3" s="23" t="s">
        <v>5</v>
      </c>
      <c r="E3" s="22"/>
      <c r="F3" s="22"/>
      <c r="G3" s="24" t="s">
        <v>6</v>
      </c>
      <c r="H3" s="25"/>
      <c r="I3" s="25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4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60" x14ac:dyDescent="0.25">
      <c r="A8" s="4">
        <v>2018</v>
      </c>
      <c r="B8" s="6">
        <v>43374</v>
      </c>
      <c r="C8" s="6">
        <v>43465</v>
      </c>
      <c r="D8" s="7" t="s">
        <v>56</v>
      </c>
      <c r="E8" s="7" t="s">
        <v>57</v>
      </c>
      <c r="F8" s="8" t="s">
        <v>58</v>
      </c>
      <c r="G8" s="7" t="s">
        <v>59</v>
      </c>
      <c r="H8" s="7" t="s">
        <v>116</v>
      </c>
      <c r="I8" s="8" t="s">
        <v>60</v>
      </c>
      <c r="J8" s="8" t="s">
        <v>117</v>
      </c>
      <c r="K8" s="9">
        <v>60000</v>
      </c>
      <c r="L8" s="9">
        <v>60000</v>
      </c>
      <c r="M8" s="4">
        <v>0</v>
      </c>
      <c r="N8" s="10">
        <f>2335*1/60000</f>
        <v>3.8916666666666669E-2</v>
      </c>
      <c r="O8" s="11" t="s">
        <v>54</v>
      </c>
      <c r="P8" s="7" t="s">
        <v>105</v>
      </c>
      <c r="Q8" s="12" t="s">
        <v>106</v>
      </c>
      <c r="R8" s="20">
        <v>43472</v>
      </c>
      <c r="S8" s="20">
        <v>43472</v>
      </c>
      <c r="T8" s="4"/>
    </row>
    <row r="9" spans="1:20" ht="60" x14ac:dyDescent="0.25">
      <c r="A9" s="4">
        <v>2018</v>
      </c>
      <c r="B9" s="6">
        <v>43374</v>
      </c>
      <c r="C9" s="6">
        <v>43465</v>
      </c>
      <c r="D9" s="7" t="s">
        <v>56</v>
      </c>
      <c r="E9" s="7" t="s">
        <v>61</v>
      </c>
      <c r="F9" s="8" t="s">
        <v>58</v>
      </c>
      <c r="G9" s="7" t="s">
        <v>62</v>
      </c>
      <c r="H9" s="7" t="s">
        <v>63</v>
      </c>
      <c r="I9" s="8" t="s">
        <v>64</v>
      </c>
      <c r="J9" s="8" t="s">
        <v>117</v>
      </c>
      <c r="K9" s="9">
        <v>7770</v>
      </c>
      <c r="L9" s="9">
        <v>7770</v>
      </c>
      <c r="M9" s="4">
        <v>0</v>
      </c>
      <c r="N9" s="18">
        <f>2335*1/7770</f>
        <v>0.30051480051480051</v>
      </c>
      <c r="O9" s="11" t="s">
        <v>54</v>
      </c>
      <c r="P9" s="7" t="s">
        <v>105</v>
      </c>
      <c r="Q9" s="12" t="s">
        <v>106</v>
      </c>
      <c r="R9" s="20">
        <v>43472</v>
      </c>
      <c r="S9" s="20">
        <v>43472</v>
      </c>
      <c r="T9" s="4"/>
    </row>
    <row r="10" spans="1:20" ht="60" x14ac:dyDescent="0.25">
      <c r="A10" s="4">
        <v>2018</v>
      </c>
      <c r="B10" s="6">
        <v>43374</v>
      </c>
      <c r="C10" s="6">
        <v>43465</v>
      </c>
      <c r="D10" s="7" t="s">
        <v>56</v>
      </c>
      <c r="E10" s="7" t="s">
        <v>65</v>
      </c>
      <c r="F10" s="8" t="s">
        <v>58</v>
      </c>
      <c r="G10" s="7" t="s">
        <v>66</v>
      </c>
      <c r="H10" s="7" t="s">
        <v>67</v>
      </c>
      <c r="I10" s="8" t="s">
        <v>68</v>
      </c>
      <c r="J10" s="8" t="s">
        <v>117</v>
      </c>
      <c r="K10" s="9">
        <v>1040</v>
      </c>
      <c r="L10" s="9">
        <v>1040</v>
      </c>
      <c r="M10" s="4">
        <v>0</v>
      </c>
      <c r="N10" s="10">
        <f>420*1/1040</f>
        <v>0.40384615384615385</v>
      </c>
      <c r="O10" s="11" t="s">
        <v>54</v>
      </c>
      <c r="P10" s="7" t="s">
        <v>105</v>
      </c>
      <c r="Q10" s="12" t="s">
        <v>107</v>
      </c>
      <c r="R10" s="20">
        <v>43472</v>
      </c>
      <c r="S10" s="20">
        <v>43472</v>
      </c>
      <c r="T10" s="17"/>
    </row>
    <row r="11" spans="1:20" ht="60" x14ac:dyDescent="0.25">
      <c r="A11" s="4">
        <v>2018</v>
      </c>
      <c r="B11" s="6">
        <v>43374</v>
      </c>
      <c r="C11" s="6">
        <v>43465</v>
      </c>
      <c r="D11" s="7" t="s">
        <v>56</v>
      </c>
      <c r="E11" s="7" t="s">
        <v>69</v>
      </c>
      <c r="F11" s="8" t="s">
        <v>58</v>
      </c>
      <c r="G11" s="7" t="s">
        <v>70</v>
      </c>
      <c r="H11" s="7" t="s">
        <v>67</v>
      </c>
      <c r="I11" s="8" t="s">
        <v>68</v>
      </c>
      <c r="J11" s="8" t="s">
        <v>117</v>
      </c>
      <c r="K11" s="9">
        <v>1241</v>
      </c>
      <c r="L11" s="9">
        <v>1241</v>
      </c>
      <c r="M11" s="4">
        <v>0</v>
      </c>
      <c r="N11" s="10">
        <v>0</v>
      </c>
      <c r="O11" s="11" t="s">
        <v>54</v>
      </c>
      <c r="P11" s="7" t="s">
        <v>105</v>
      </c>
      <c r="Q11" s="12" t="s">
        <v>107</v>
      </c>
      <c r="R11" s="20">
        <v>43472</v>
      </c>
      <c r="S11" s="20">
        <v>43472</v>
      </c>
      <c r="T11" s="4"/>
    </row>
    <row r="12" spans="1:20" ht="60" x14ac:dyDescent="0.25">
      <c r="A12" s="4">
        <v>2018</v>
      </c>
      <c r="B12" s="6">
        <v>43374</v>
      </c>
      <c r="C12" s="6">
        <v>43465</v>
      </c>
      <c r="D12" s="7" t="s">
        <v>56</v>
      </c>
      <c r="E12" s="7" t="s">
        <v>71</v>
      </c>
      <c r="F12" s="8" t="s">
        <v>58</v>
      </c>
      <c r="G12" s="7" t="s">
        <v>72</v>
      </c>
      <c r="H12" s="7" t="s">
        <v>73</v>
      </c>
      <c r="I12" s="8" t="s">
        <v>74</v>
      </c>
      <c r="J12" s="8" t="s">
        <v>117</v>
      </c>
      <c r="K12" s="9">
        <v>1989</v>
      </c>
      <c r="L12" s="9">
        <v>1989</v>
      </c>
      <c r="M12" s="4">
        <v>0</v>
      </c>
      <c r="N12" s="18">
        <f>234*1/1989</f>
        <v>0.11764705882352941</v>
      </c>
      <c r="O12" s="11" t="s">
        <v>54</v>
      </c>
      <c r="P12" s="7" t="s">
        <v>105</v>
      </c>
      <c r="Q12" s="12" t="s">
        <v>108</v>
      </c>
      <c r="R12" s="20">
        <v>43472</v>
      </c>
      <c r="S12" s="20">
        <v>43472</v>
      </c>
      <c r="T12" s="4"/>
    </row>
    <row r="13" spans="1:20" ht="60" x14ac:dyDescent="0.25">
      <c r="A13" s="4">
        <v>2018</v>
      </c>
      <c r="B13" s="6">
        <v>43374</v>
      </c>
      <c r="C13" s="6">
        <v>43465</v>
      </c>
      <c r="D13" s="7" t="s">
        <v>56</v>
      </c>
      <c r="E13" s="13" t="s">
        <v>75</v>
      </c>
      <c r="F13" s="8" t="s">
        <v>58</v>
      </c>
      <c r="G13" s="7" t="s">
        <v>76</v>
      </c>
      <c r="H13" s="7" t="s">
        <v>77</v>
      </c>
      <c r="I13" s="14" t="s">
        <v>78</v>
      </c>
      <c r="J13" s="8" t="s">
        <v>117</v>
      </c>
      <c r="K13" s="9">
        <v>4300</v>
      </c>
      <c r="L13" s="9">
        <v>4300</v>
      </c>
      <c r="M13" s="4">
        <v>0</v>
      </c>
      <c r="N13" s="18">
        <f>219*1/4300</f>
        <v>5.0930232558139533E-2</v>
      </c>
      <c r="O13" s="11" t="s">
        <v>54</v>
      </c>
      <c r="P13" s="7" t="s">
        <v>105</v>
      </c>
      <c r="Q13" s="14" t="s">
        <v>109</v>
      </c>
      <c r="R13" s="20">
        <v>43472</v>
      </c>
      <c r="S13" s="20">
        <v>43472</v>
      </c>
      <c r="T13" s="4"/>
    </row>
    <row r="14" spans="1:20" ht="60" x14ac:dyDescent="0.25">
      <c r="A14" s="4">
        <v>2018</v>
      </c>
      <c r="B14" s="6">
        <v>43374</v>
      </c>
      <c r="C14" s="6">
        <v>43465</v>
      </c>
      <c r="D14" s="7" t="s">
        <v>56</v>
      </c>
      <c r="E14" s="7" t="s">
        <v>79</v>
      </c>
      <c r="F14" s="8" t="s">
        <v>58</v>
      </c>
      <c r="G14" s="7" t="s">
        <v>80</v>
      </c>
      <c r="H14" s="7" t="s">
        <v>67</v>
      </c>
      <c r="I14" s="8" t="s">
        <v>68</v>
      </c>
      <c r="J14" s="8" t="s">
        <v>117</v>
      </c>
      <c r="K14" s="4">
        <v>641</v>
      </c>
      <c r="L14" s="4">
        <v>641</v>
      </c>
      <c r="M14" s="4">
        <v>0</v>
      </c>
      <c r="N14" s="10">
        <v>0</v>
      </c>
      <c r="O14" s="11" t="s">
        <v>54</v>
      </c>
      <c r="P14" s="7" t="s">
        <v>105</v>
      </c>
      <c r="Q14" s="14" t="s">
        <v>109</v>
      </c>
      <c r="R14" s="20">
        <v>43472</v>
      </c>
      <c r="S14" s="20">
        <v>43472</v>
      </c>
      <c r="T14" s="4"/>
    </row>
    <row r="15" spans="1:20" ht="60" x14ac:dyDescent="0.25">
      <c r="A15" s="4">
        <v>2018</v>
      </c>
      <c r="B15" s="6">
        <v>43374</v>
      </c>
      <c r="C15" s="6">
        <v>43465</v>
      </c>
      <c r="D15" s="7" t="s">
        <v>56</v>
      </c>
      <c r="E15" s="7" t="s">
        <v>81</v>
      </c>
      <c r="F15" s="8" t="s">
        <v>58</v>
      </c>
      <c r="G15" s="7" t="s">
        <v>82</v>
      </c>
      <c r="H15" s="7" t="s">
        <v>83</v>
      </c>
      <c r="I15" s="8" t="s">
        <v>68</v>
      </c>
      <c r="J15" s="8" t="s">
        <v>117</v>
      </c>
      <c r="K15" s="9">
        <v>9062</v>
      </c>
      <c r="L15" s="9">
        <v>9062</v>
      </c>
      <c r="M15" s="4">
        <v>0</v>
      </c>
      <c r="N15" s="18">
        <f>1698*1/9062</f>
        <v>0.18737585521959832</v>
      </c>
      <c r="O15" s="11" t="s">
        <v>54</v>
      </c>
      <c r="P15" s="7" t="s">
        <v>105</v>
      </c>
      <c r="Q15" s="8" t="s">
        <v>110</v>
      </c>
      <c r="R15" s="20">
        <v>43472</v>
      </c>
      <c r="S15" s="20">
        <v>43472</v>
      </c>
      <c r="T15" s="4"/>
    </row>
    <row r="16" spans="1:20" ht="60" x14ac:dyDescent="0.25">
      <c r="A16" s="4">
        <v>2018</v>
      </c>
      <c r="B16" s="6">
        <v>43374</v>
      </c>
      <c r="C16" s="6">
        <v>43465</v>
      </c>
      <c r="D16" s="7" t="s">
        <v>56</v>
      </c>
      <c r="E16" s="15" t="s">
        <v>84</v>
      </c>
      <c r="F16" s="8" t="s">
        <v>58</v>
      </c>
      <c r="G16" s="7" t="s">
        <v>85</v>
      </c>
      <c r="H16" s="15" t="s">
        <v>86</v>
      </c>
      <c r="I16" s="8" t="s">
        <v>87</v>
      </c>
      <c r="J16" s="8" t="s">
        <v>117</v>
      </c>
      <c r="K16" s="9">
        <v>6387</v>
      </c>
      <c r="L16" s="9">
        <v>6387</v>
      </c>
      <c r="M16" s="4">
        <v>0</v>
      </c>
      <c r="N16" s="18">
        <f>1832*1/6387</f>
        <v>0.28683262877720367</v>
      </c>
      <c r="O16" s="16" t="s">
        <v>54</v>
      </c>
      <c r="P16" s="15" t="s">
        <v>105</v>
      </c>
      <c r="Q16" s="12" t="s">
        <v>111</v>
      </c>
      <c r="R16" s="20">
        <v>43472</v>
      </c>
      <c r="S16" s="20">
        <v>43472</v>
      </c>
      <c r="T16" s="4"/>
    </row>
    <row r="17" spans="1:20" ht="60" x14ac:dyDescent="0.25">
      <c r="A17" s="4">
        <v>2018</v>
      </c>
      <c r="B17" s="6">
        <v>43374</v>
      </c>
      <c r="C17" s="6">
        <v>43465</v>
      </c>
      <c r="D17" s="7" t="s">
        <v>56</v>
      </c>
      <c r="E17" s="15" t="s">
        <v>88</v>
      </c>
      <c r="F17" s="8" t="s">
        <v>58</v>
      </c>
      <c r="G17" s="15" t="s">
        <v>89</v>
      </c>
      <c r="H17" s="15" t="s">
        <v>90</v>
      </c>
      <c r="I17" s="8" t="s">
        <v>68</v>
      </c>
      <c r="J17" s="8" t="s">
        <v>117</v>
      </c>
      <c r="K17" s="4">
        <v>222</v>
      </c>
      <c r="L17" s="4">
        <v>222</v>
      </c>
      <c r="M17" s="4">
        <v>0</v>
      </c>
      <c r="N17" s="18">
        <f>36*1/222</f>
        <v>0.16216216216216217</v>
      </c>
      <c r="O17" s="16" t="s">
        <v>54</v>
      </c>
      <c r="P17" s="15" t="s">
        <v>105</v>
      </c>
      <c r="Q17" s="15" t="s">
        <v>112</v>
      </c>
      <c r="R17" s="20">
        <v>43472</v>
      </c>
      <c r="S17" s="20">
        <v>43472</v>
      </c>
      <c r="T17" s="4"/>
    </row>
    <row r="18" spans="1:20" ht="60" x14ac:dyDescent="0.25">
      <c r="A18" s="4">
        <v>2018</v>
      </c>
      <c r="B18" s="6">
        <v>43374</v>
      </c>
      <c r="C18" s="6">
        <v>43465</v>
      </c>
      <c r="D18" s="7" t="s">
        <v>56</v>
      </c>
      <c r="E18" s="15" t="s">
        <v>91</v>
      </c>
      <c r="F18" s="8" t="s">
        <v>58</v>
      </c>
      <c r="G18" s="15" t="s">
        <v>92</v>
      </c>
      <c r="H18" s="15" t="s">
        <v>93</v>
      </c>
      <c r="I18" s="8" t="s">
        <v>68</v>
      </c>
      <c r="J18" s="8" t="s">
        <v>117</v>
      </c>
      <c r="K18" s="4">
        <v>90</v>
      </c>
      <c r="L18" s="4">
        <v>90</v>
      </c>
      <c r="M18" s="4">
        <v>0</v>
      </c>
      <c r="N18" s="10">
        <v>0.8</v>
      </c>
      <c r="O18" s="16" t="s">
        <v>54</v>
      </c>
      <c r="P18" s="15" t="s">
        <v>105</v>
      </c>
      <c r="Q18" s="15" t="s">
        <v>112</v>
      </c>
      <c r="R18" s="20">
        <v>43472</v>
      </c>
      <c r="S18" s="20">
        <v>43472</v>
      </c>
      <c r="T18" s="4"/>
    </row>
    <row r="19" spans="1:20" ht="60" x14ac:dyDescent="0.25">
      <c r="A19" s="4">
        <v>2018</v>
      </c>
      <c r="B19" s="6">
        <v>43374</v>
      </c>
      <c r="C19" s="6">
        <v>43465</v>
      </c>
      <c r="D19" s="7" t="s">
        <v>56</v>
      </c>
      <c r="E19" s="15" t="s">
        <v>94</v>
      </c>
      <c r="F19" s="8" t="s">
        <v>58</v>
      </c>
      <c r="G19" s="15" t="s">
        <v>95</v>
      </c>
      <c r="H19" s="7" t="s">
        <v>67</v>
      </c>
      <c r="I19" s="8" t="s">
        <v>68</v>
      </c>
      <c r="J19" s="8" t="s">
        <v>117</v>
      </c>
      <c r="K19" s="4">
        <v>55</v>
      </c>
      <c r="L19" s="4">
        <v>55</v>
      </c>
      <c r="M19" s="4">
        <v>0</v>
      </c>
      <c r="N19" s="19">
        <f>514*1/55</f>
        <v>9.3454545454545457</v>
      </c>
      <c r="O19" s="16" t="s">
        <v>54</v>
      </c>
      <c r="P19" s="15" t="s">
        <v>105</v>
      </c>
      <c r="Q19" s="7" t="s">
        <v>113</v>
      </c>
      <c r="R19" s="20">
        <v>43472</v>
      </c>
      <c r="S19" s="20">
        <v>43472</v>
      </c>
      <c r="T19" s="17"/>
    </row>
    <row r="20" spans="1:20" ht="60" x14ac:dyDescent="0.25">
      <c r="A20" s="4">
        <v>2018</v>
      </c>
      <c r="B20" s="6">
        <v>43374</v>
      </c>
      <c r="C20" s="6">
        <v>43465</v>
      </c>
      <c r="D20" s="7" t="s">
        <v>56</v>
      </c>
      <c r="E20" s="7" t="s">
        <v>96</v>
      </c>
      <c r="F20" s="8" t="s">
        <v>58</v>
      </c>
      <c r="G20" s="7" t="s">
        <v>97</v>
      </c>
      <c r="H20" s="7" t="s">
        <v>98</v>
      </c>
      <c r="I20" s="8" t="s">
        <v>68</v>
      </c>
      <c r="J20" s="8" t="s">
        <v>117</v>
      </c>
      <c r="K20" s="9">
        <v>2115</v>
      </c>
      <c r="L20" s="9">
        <v>2115</v>
      </c>
      <c r="M20" s="4">
        <v>0</v>
      </c>
      <c r="N20" s="18">
        <f>738*1/2115</f>
        <v>0.34893617021276596</v>
      </c>
      <c r="O20" s="11" t="s">
        <v>54</v>
      </c>
      <c r="P20" s="7" t="s">
        <v>105</v>
      </c>
      <c r="Q20" s="8" t="s">
        <v>114</v>
      </c>
      <c r="R20" s="20">
        <v>43472</v>
      </c>
      <c r="S20" s="20">
        <v>43472</v>
      </c>
      <c r="T20" s="17"/>
    </row>
    <row r="21" spans="1:20" ht="60" x14ac:dyDescent="0.25">
      <c r="A21" s="4">
        <v>2018</v>
      </c>
      <c r="B21" s="6">
        <v>43374</v>
      </c>
      <c r="C21" s="6">
        <v>43465</v>
      </c>
      <c r="D21" s="7" t="s">
        <v>56</v>
      </c>
      <c r="E21" s="15" t="s">
        <v>99</v>
      </c>
      <c r="F21" s="8" t="s">
        <v>58</v>
      </c>
      <c r="G21" s="15" t="s">
        <v>100</v>
      </c>
      <c r="H21" s="15" t="s">
        <v>101</v>
      </c>
      <c r="I21" s="8" t="s">
        <v>87</v>
      </c>
      <c r="J21" s="8" t="s">
        <v>117</v>
      </c>
      <c r="K21" s="9">
        <v>10372</v>
      </c>
      <c r="L21" s="9">
        <v>10372</v>
      </c>
      <c r="M21" s="4">
        <v>0</v>
      </c>
      <c r="N21" s="18">
        <f>2187*1/10372</f>
        <v>0.21085615117624373</v>
      </c>
      <c r="O21" s="16" t="s">
        <v>54</v>
      </c>
      <c r="P21" s="15" t="s">
        <v>105</v>
      </c>
      <c r="Q21" s="7" t="s">
        <v>115</v>
      </c>
      <c r="R21" s="20">
        <v>43472</v>
      </c>
      <c r="S21" s="20">
        <v>43472</v>
      </c>
      <c r="T21" s="17"/>
    </row>
    <row r="22" spans="1:20" ht="60" x14ac:dyDescent="0.25">
      <c r="A22" s="4">
        <v>2018</v>
      </c>
      <c r="B22" s="6">
        <v>43374</v>
      </c>
      <c r="C22" s="6">
        <v>43465</v>
      </c>
      <c r="D22" s="7" t="s">
        <v>56</v>
      </c>
      <c r="E22" s="15" t="s">
        <v>102</v>
      </c>
      <c r="F22" s="8" t="s">
        <v>58</v>
      </c>
      <c r="G22" s="15" t="s">
        <v>103</v>
      </c>
      <c r="H22" s="15" t="s">
        <v>104</v>
      </c>
      <c r="I22" s="16" t="s">
        <v>68</v>
      </c>
      <c r="J22" s="8" t="s">
        <v>117</v>
      </c>
      <c r="K22" s="4">
        <v>38</v>
      </c>
      <c r="L22" s="4">
        <v>38</v>
      </c>
      <c r="M22" s="4">
        <v>0</v>
      </c>
      <c r="N22" s="10">
        <v>0.24</v>
      </c>
      <c r="O22" s="16" t="s">
        <v>54</v>
      </c>
      <c r="P22" s="15" t="s">
        <v>105</v>
      </c>
      <c r="Q22" s="7" t="s">
        <v>115</v>
      </c>
      <c r="R22" s="20">
        <v>43472</v>
      </c>
      <c r="S22" s="20">
        <v>43472</v>
      </c>
      <c r="T22" s="4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Q23" s="3"/>
      <c r="R23" s="3"/>
      <c r="S23" s="3"/>
      <c r="T23" s="3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Q24" s="3"/>
      <c r="R24" s="3"/>
      <c r="S24" s="3"/>
      <c r="T24" s="3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3"/>
      <c r="R25" s="3"/>
      <c r="S25" s="3"/>
      <c r="T25" s="3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3"/>
      <c r="R26" s="3"/>
      <c r="S26" s="3"/>
      <c r="T26" s="3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  <c r="R27" s="3"/>
      <c r="S27" s="3"/>
      <c r="T27" s="3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Q28" s="3"/>
      <c r="R28" s="3"/>
      <c r="S28" s="3"/>
      <c r="T28" s="3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Q29" s="3"/>
      <c r="R29" s="3"/>
      <c r="S29" s="3"/>
      <c r="T29" s="3"/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Q30" s="3"/>
      <c r="R30" s="3"/>
      <c r="S30" s="3"/>
      <c r="T30" s="3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Q31" s="3"/>
      <c r="R31" s="3"/>
      <c r="S31" s="3"/>
      <c r="T31" s="3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  <c r="S32" s="3"/>
      <c r="T32" s="3"/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</row>
    <row r="36" spans="1:2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</row>
    <row r="41" spans="1:2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</row>
    <row r="42" spans="1:2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</row>
    <row r="43" spans="1:2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</row>
    <row r="44" spans="1:2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</row>
    <row r="45" spans="1:2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</row>
    <row r="47" spans="1:2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</row>
    <row r="48" spans="1:2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</row>
    <row r="49" spans="1:2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</row>
    <row r="50" spans="1:2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</row>
    <row r="51" spans="1:2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3:O201">
      <formula1>Hidden_114</formula1>
    </dataValidation>
    <dataValidation type="list" allowBlank="1" showInputMessage="1" showErrorMessage="1" sqref="O8:O21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2018-07-13T00:33:02Z</dcterms:created>
  <dcterms:modified xsi:type="dcterms:W3CDTF">2019-01-23T16:01:55Z</dcterms:modified>
</cp:coreProperties>
</file>